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35" windowHeight="8730" activeTab="0"/>
  </bookViews>
  <sheets>
    <sheet name="Záradék" sheetId="1" r:id="rId1"/>
    <sheet name="Összesítő" sheetId="2" r:id="rId2"/>
    <sheet name="Irtás, föld- és sziklamunka" sheetId="3" r:id="rId3"/>
    <sheet name="Síkalapozás" sheetId="4" r:id="rId4"/>
    <sheet name="Fém- és könnyű épületszerkezet " sheetId="5" r:id="rId5"/>
    <sheet name="Ácsmunka" sheetId="6" r:id="rId6"/>
    <sheet name="Szárazépítés" sheetId="7" r:id="rId7"/>
    <sheet name="Hideg- és melegburkolatok készí" sheetId="8" r:id="rId8"/>
    <sheet name="Fa- és műanyag szerkezet elhely" sheetId="9" r:id="rId9"/>
    <sheet name="Fém nyílászáró és épületlakatos" sheetId="10" r:id="rId10"/>
    <sheet name="Felületképzés" sheetId="11" r:id="rId11"/>
    <sheet name="Szigetelés" sheetId="12" r:id="rId12"/>
    <sheet name="Elektromosenergia-ellátás, vill" sheetId="13" r:id="rId13"/>
    <sheet name="Megújuló energiahasznosító bere" sheetId="14" r:id="rId14"/>
    <sheet name="Épületgépészeti csővezeték szer" sheetId="15" r:id="rId15"/>
    <sheet name="Épületgépészeti szerelvények és" sheetId="16" r:id="rId16"/>
    <sheet name="Szabadtéri, szabadidő és sportl" sheetId="17" r:id="rId17"/>
  </sheets>
  <definedNames/>
  <calcPr fullCalcOnLoad="1"/>
</workbook>
</file>

<file path=xl/sharedStrings.xml><?xml version="1.0" encoding="utf-8"?>
<sst xmlns="http://schemas.openxmlformats.org/spreadsheetml/2006/main" count="381" uniqueCount="179">
  <si>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</si>
  <si>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</si>
  <si>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</si>
  <si>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</si>
  <si>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</si>
  <si>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</si>
  <si>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</si>
  <si>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</si>
  <si>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</si>
  <si>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</si>
  <si>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</si>
  <si>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</si>
  <si>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21-002-1.5</t>
  </si>
  <si>
    <t>m3</t>
  </si>
  <si>
    <t>Erdei út karbantartása, tereprendezés, murva  terítése gépi erővel, 18%-os terephajlásig, bármilyen talajban, szállítással,</t>
  </si>
  <si>
    <t>21-003-8.1.1.1.3</t>
  </si>
  <si>
    <t>Pillérek, gépalapok, oszlopok, aknák, munkagödrök, pincetömbök kiemelése, 1 m padka hagyással, kétoldalra kiemelve, depóniába vagy szállítóeszközre rakva, száraz, földnedves talajban, 10,00 m² alapterületig, 1,50 m mélységig, IV. fejtési talajosztályban</t>
  </si>
  <si>
    <t>Tolókapu alaptest</t>
  </si>
  <si>
    <t>21-011-11.6</t>
  </si>
  <si>
    <t>db</t>
  </si>
  <si>
    <t>Építési törmelék konténeres elszállítása, lerakása, lerakóhelyi díjjal, 6,0 m³-es konténerbe</t>
  </si>
  <si>
    <t>21-011-12</t>
  </si>
  <si>
    <t>Munkahelyi depóniából építési törmelék konténerbe rakása,  kézi erővel, önálló munka esetén elszámolva, konténer szállítás nélkül</t>
  </si>
  <si>
    <t>Munkanem összesen:</t>
  </si>
  <si>
    <t>Irtás, föld- és sziklamunka</t>
  </si>
  <si>
    <t>23-003-3-0232210</t>
  </si>
  <si>
    <t>Vasbeton sáv-, talp-, lemez- vagy gerendaalap készítése helyszínen kevert .....minőségű betonból C20/25 - X0v(H) - 16 - F3 - CEM 32,5, m = 6,6 finomsági modulussal Tolókapu alapozás</t>
  </si>
  <si>
    <t>Síkalapozás</t>
  </si>
  <si>
    <t>34-003-15.1-0149580</t>
  </si>
  <si>
    <t>m2</t>
  </si>
  <si>
    <t>Golyófogó falburkolati rendszer felújítása. Sérült, balesetveszélyes elemek cseréje, pótlása.</t>
  </si>
  <si>
    <t>Fém- és könnyű épületszerkezet szerelése</t>
  </si>
  <si>
    <t>35-003-2.2.1-0310001</t>
  </si>
  <si>
    <t>m</t>
  </si>
  <si>
    <t>Szelemenek elhelyezése nagytáblás (OSB) borítás alá, vasszerkezetre erősítve, 100 cm²keresztmetszetig Lucfenyő  3-6,5 m hosszú 50x50 mm-es</t>
  </si>
  <si>
    <t>35-005-1.2.3-0211022</t>
  </si>
  <si>
    <t>Vízálló, műgyantával stabilizált faforgácslap (OSB) elhelyezése négy oldalt nútolt kivitelben, mennyezeten, tartószerkezettel Vízálló faforgácslap (OSB), négyoldalt nútolt, 2500x625x15 mm méretű</t>
  </si>
  <si>
    <t>Ácsmunka</t>
  </si>
  <si>
    <t>39-003-1.2.1.2.1-2120021</t>
  </si>
  <si>
    <t>Szerelt gipszkarton álmennyezet fém vázszerkezetre (duplasoros), választható függesztéssel, csavarfejek és illesztések alapglettelve (Q2 minőségben),  nem látszó bordázattal, 40 cm bordatávolsággal (CD60/27), 10 m² összefüggő felületig, 1 rtg. impregnált</t>
  </si>
  <si>
    <t>12,5 mm vtg. gipszkarton borítással RIGIPS impregnált építőlemez RBI 12,5 mm, direkt függesztővel</t>
  </si>
  <si>
    <t>Szárazépítés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</si>
  <si>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</si>
  <si>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</si>
  <si>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</si>
  <si>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</si>
  <si>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42-011-2.1.1.1-0216002</t>
  </si>
  <si>
    <t>Padlóburkolat hordozószerkezetének felületelőkészítése beltérben, beton alapfelületen felületelőkészítő alapozó és tapadóhíd felhordása egy rétegben MUREXIN LF 1 mélyalapozó</t>
  </si>
  <si>
    <t>42-011-2.1.1.4.1-0311048</t>
  </si>
  <si>
    <t>Padlóburkolat hordozószerkezetének felületelőkészítése beltérben, beton alapfelületen önterülő felületkiegyenlítés készítése 5 mm átlagos rétegvastagságban MUREXIN NE 30 Extrém aljzatkiegyenlítő</t>
  </si>
  <si>
    <t>42-012-1.1.1.1.1.3-0417962</t>
  </si>
  <si>
    <t>Fal-, pillér-, oszlopburkolat készítése beltérben, tégla, beton, vakolt alapfelületen, mázas kerámiával, kötésben vagy hálósan, 3-5 mm vtg. ragasztóba rakva, 1-10 mm fugaszélességgel, 25x25 -  40x40 cm közötti lapmérettel SAKRET Fke+ Csemperagasztó C2TE</t>
  </si>
  <si>
    <t>SAKRET LF Lótuszfuga CG2, 25 színben</t>
  </si>
  <si>
    <t>42-022-1.1.1.2.1.1-0417964</t>
  </si>
  <si>
    <t>Padlóburkolat készítése, beltérben, tégla, beton, vakolt alapfelületen, gres, kőporcelán lappal, kötésben vagy hálósan, 3-5 mm vtg. ragasztóba rakva, 1-10 mm fugaszélességgel, 20x20 - 40x40 cm közötti lapmérettel SAKRET EF Euroflex, flexragasztó C2TE S1</t>
  </si>
  <si>
    <t>Hideg- és melegburkolatok készítése, aljzat előkészítés</t>
  </si>
  <si>
    <t>44-000-1.1</t>
  </si>
  <si>
    <t>m²</t>
  </si>
  <si>
    <t>Fa vagy műanyag nyílászáró szerkezetek bontása, ajtó, ablak vagy kapu, 2,00 m²-ig</t>
  </si>
  <si>
    <t>44-000-1.3</t>
  </si>
  <si>
    <t>Fa vagy műanyag nyílászáró szerkezetek bontása, ajtó, ablak vagy kapu, 4,01-6,00 m² között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</si>
  <si>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</si>
  <si>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ajtó, tele lemezelt, egyszárnyú, MDF tokkal,</t>
  </si>
  <si>
    <t>kilincssel, 75x210 cm</t>
  </si>
  <si>
    <t>44-001-1.1.1.1-0131034</t>
  </si>
  <si>
    <t>kilincssel, 85x200 cm</t>
  </si>
  <si>
    <t>44-011-1.1.1-0167487</t>
  </si>
  <si>
    <t>Műanyag kültéri nyílászárók elhelyezése előre kihagyott falnyílásba, hőszigetelt, fokozott légzárású bejárati ajtó, tömítés nélkül (szerelvényezve, finom beállítással), 5,01-10,00 m kerület között FENSTHERM BRILL Befelé nyíló üvegezett kétszárnyú</t>
  </si>
  <si>
    <t>bejárati ajtó, 5 kamrás VEKA SOFTLINE 70 AD PVC profil, uw&lt;1,4 W/m2K, mérete: 220 x  240 cm</t>
  </si>
  <si>
    <t>44-012-1.1.1.3.2-0167054</t>
  </si>
  <si>
    <t>Műanyag kültéri nyílászárók, hőszigetelt, fokozott légzárású ablak elhelyezése előre kihagyott falnyílásba, tömítés nélkül (szerelvényezve, finombeállítással), 4,00 m kerületig, ötkamrás profil, egyszárnyú, bukó FENSTHERM BRILL bukó ablak, 5 kamrás VEKA</t>
  </si>
  <si>
    <t>SOFTLINE 70 AD PVC profil, uw&lt;1,4 W/m2K, mérete: 230 x 40 cm</t>
  </si>
  <si>
    <t>44-012-1.1.2.6.1-0167118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</si>
  <si>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</t>
  </si>
  <si>
    <t>FENSTHERM BRILL váltószárnyas nyíló-bukónyíló ablak, 5 kamrás VEKA SOFTLINE 70 AD PVC profil, uw&lt;1,4 W/m2K, mérete: 120 x  150 cm</t>
  </si>
  <si>
    <t>44-030-11.1-0122055</t>
  </si>
  <si>
    <t>lőállás</t>
  </si>
  <si>
    <t>Válaszfal rendszer moduláris elemeinek felújítása, Lőállások elválasztó falrendszer és fegyver elhelyezésére szolgáló pult telepítése 22 mm vastag, nagy igénybevételű, magas páratartalmú (kültérre nyitott) helyiségekhez</t>
  </si>
  <si>
    <t>Fa- és műanyag szerkezet elhelyezése</t>
  </si>
  <si>
    <t>45-003-1.13-0110837</t>
  </si>
  <si>
    <t>Kerítéskapu elhelyezése sínenfutó kivitelben, 6,00 m szabad nyílásméret felett STEELVENT TAS könnyű típusú úszókapu szabad nyílás: 8,0 m-ig utólagosan tűzihorganyzott ST10/ háló 7000-8000x1500-2000 mm névleges méret</t>
  </si>
  <si>
    <t>Fém nyílászáró és épületlakatos-szerkezet elhelyezése</t>
  </si>
  <si>
    <t>47-000-1.3.1.1</t>
  </si>
  <si>
    <t>Belső festéseknél felület előkészítése, részmunkák; vizes diszperziós falfesték lekaparása, bármilyen padozatú helységben, tagolatlan felületen</t>
  </si>
  <si>
    <t>47-000-1.21.7.1.1-0415512</t>
  </si>
  <si>
    <t>Belső festéseknél felület előkészítése, részmunkák; glettelés, gipszes glettel, vakolt felületen, tagolatlan felületen Baumit FinoBello, gipszes glett, 0-10 mm-es vastagságban, Cikkszám: 951720</t>
  </si>
  <si>
    <t>47-000-1.21.7.3.1-0419504</t>
  </si>
  <si>
    <t>Belső festéseknél felület előkészítése, részmunkák; glettelés, gipszes glettel, gipszkarton felületen, tagolatlan felületen POLI-FARBE Glettgipsz extra 3-10, gipszes beltéri glettanyag, fehér</t>
  </si>
  <si>
    <t>47-011-15.1.1.1-0151174</t>
  </si>
  <si>
    <t>Diszperziós festés műanyag bázisú vizes-diszperziós  fehér vagy gyárilag színezett festékkel, új vagy régi lekapart, előkészített alapfelületen, vakolaton, két rétegben, tagolatlan sima felületen Héra diszperzit belső falfesték, fehér 100, EAN:</t>
  </si>
  <si>
    <t>5996281078317</t>
  </si>
  <si>
    <t>Felületképzés</t>
  </si>
  <si>
    <t>48-000-6.2</t>
  </si>
  <si>
    <t>Meglévő és megmaradó bitumenes lemez  csapadékvíz elleni szigetelés, hólyagjainak, gyűrődéseinek felvágása ragasztott vagy olvasztott szigetelőlemeznél, kettő vagy több réteg lemez esetén</t>
  </si>
  <si>
    <t>48-005-1.7.1.1.2.5-0095721</t>
  </si>
  <si>
    <t>Csapadékvíz elleni szigetelés; Felső réteg szigetelés készítése, egy réteg bitumenes lemezzel, vízszintes felületen, nehéz felületvédelem nélküli tetőkön, minimum 4,0 mm vastag palaőrlemény hintésű speciális kialakítású elasztomerbitumenes (SBS</t>
  </si>
  <si>
    <t>modifikált) lemezzel, alsó réteghez teljes felületű hegesztéssel, fél lemezszélesség eltolással fektetve BAUDER BAUKUBIT K 5 K Top-polimerbitumen hegeszthető zárólemezek, natúr pala</t>
  </si>
  <si>
    <t>48-005-1.67.1</t>
  </si>
  <si>
    <t>Csapadékvíz elleni szigetelés; Tetőn napelem rendszer kialakítása miatti leterhelés, beton járólapokkal</t>
  </si>
  <si>
    <t>Szigetelés</t>
  </si>
  <si>
    <t>71-000-1.11</t>
  </si>
  <si>
    <t>Vezetékek, kábelek és szerelvények bontása; kapcsolók, csatlakozó aljzatok, falifoglalatok, csengők, reduktorok, erős- vagy gyengeáramú nyomók, termosztátok, lépcsőházi automaták, jelzők leszerelése</t>
  </si>
  <si>
    <t>71-000-1.13</t>
  </si>
  <si>
    <t>Vezetékek, kábelek és szerelvények bontása; mindennemű fényforrás és lámpatest leszerelése</t>
  </si>
  <si>
    <t>71-005-1.1.1.2-0570111</t>
  </si>
  <si>
    <t>Komplett világítási  és telekommunikációs szerelvények, Fali kapcsolók elhelyezése, süllyesztve, 10-16A kétpólusú kapcsolók Schneider Electric ASFORA Kétpólusú kapcsoló, rugós bekötés, fehér (102), 10A, 250 V~, kompletten, kerettel, Csz.: EPH0200121</t>
  </si>
  <si>
    <t>71-005-1.11.1.1.1-0570201</t>
  </si>
  <si>
    <t>Komplett világítási  és telekommunikációs szerelvények, Csatlakozóaljzat elhelyezése, süllyesztve, 16A, földelt, egyes csatlakozóaljzat (2P+F) Schneider Electric ASFORA 2P+F aljzat, csavaros bekötés, fehér, 16A, 250 V~, kompletten, kerettel, Csz.:</t>
  </si>
  <si>
    <t>EPH2900121</t>
  </si>
  <si>
    <t>71-010-2.3.1-0115493</t>
  </si>
  <si>
    <t>Felületre szerelt lámpatest elhelyezése előre elkészített tartószerkezetre, zárt, izzós kivitelben normál és halogén izzólámpás (E14, E27, B22, GU10, R7s) LEGRAND hajólámpa kerek E27,100W IP44, műa. búra (Kat.szám:060459)</t>
  </si>
  <si>
    <t>71-022-1.4.2-0244303</t>
  </si>
  <si>
    <t>Infrapaneles felületfűtés, elektromos vezetékezés kiépítése nélkül (hajlékony rézvezeték), elektromos bekötéssel (230V), csavaros rögzítéssel, nedves környezetbe szerelve, IP45-IP54 érintésvédelemmel (fürdő, szauna, ipari), keret nélküli kialakítás,</t>
  </si>
  <si>
    <t>(keret külön rendelhető), Fűtőteljesítmény: 180-1250 W INFRATEMP ITPPII 350-085 infrapanel, keret nélküli, 860x510x20 mm, 230V, 350W, IP54, fehér színben, Cikksz: ITPPII350-085</t>
  </si>
  <si>
    <t>Elektromosenergia-ellátás, villanyszerelés</t>
  </si>
  <si>
    <t>75-061-1.1.1.4.2-0123512</t>
  </si>
  <si>
    <t>Komplett napelemes (fotovoltaikus) rendszerek telepítése, villamos hálózatra kapcsolása, mono vagy polikristályos napelemes rendszer, cseréptetőre telepítve kompletten, 1 kWp-ra vetített rendszer egységből építve, 5,01 - 50,0 kWp teljesítmény között</t>
  </si>
  <si>
    <t>Nordinova Energy 6,0 kW teljesítmény építéshez 1kWp-ra vetített napelemrendszer, a csomag 60 cellás polikristályos Ulica Solar napelemeket, Growatt 8000UE háromfázisú invertert, tetősíkra rögzített tartószerkezetet, AC/DC feszültséglevezetőket,</t>
  </si>
  <si>
    <t>szolárkábeleket, villamos szerelvényeket, a rendszer engedélyeztetését az áramszolgáltatónál is tartalmazza; Csz: NEPV-8</t>
  </si>
  <si>
    <t>Megújuló energiahasznosító berendezések</t>
  </si>
  <si>
    <t>81-001-1.3.2.1.1.1.2-0326025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</si>
  <si>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</si>
  <si>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15 HENCO Standard többrétegű PE-Xc/Al 0,4/PE-Xc cső tekercsben,  védőcsőben,10 bar, 95 ℃, 18x2,  Szaniter kiállások készítése</t>
  </si>
  <si>
    <t>81-002-3.2.1.2.2-0130970</t>
  </si>
  <si>
    <t>PVC lefolyóvezeték szerelése, tokos, gumigyűrűs kötésekkel, cső elhelyezése csőidomokkal, szakaszos tömörségi próbával, horonyba vagy padlócsatornába, DN 40 PIPELIFE PVC-U tokos lefolyócső 40x1,8x500 mm, KAEM040/0.5M Szaniterek kiállásainak elkészítése</t>
  </si>
  <si>
    <t>Épületgépészeti csővezeték szerelése</t>
  </si>
  <si>
    <t>82-000-3.2</t>
  </si>
  <si>
    <t>Vízellátás berendezési tárgyak leszerelése, falikutak, mosdók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</si>
  <si>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</si>
  <si>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</si>
  <si>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</si>
  <si>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</si>
  <si>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82-000-3.6</t>
  </si>
  <si>
    <t>Vízellátás berendezési tárgyak leszerelése, öblítőtartály tartozékokkal</t>
  </si>
  <si>
    <t>82-000-3.9.1</t>
  </si>
  <si>
    <t>Vízellátás berendezési tárgyak leszerelése, zuhanytálcák szabadon szerelt</t>
  </si>
  <si>
    <t>82-004-1.2-0353213</t>
  </si>
  <si>
    <t>Elektromos melegvíztermelő és tároló berendezés elhelyezése, tartozékokkal, szerelvényekkel, vízoldali bekötéssel,elektromos bekötés nélkül, 20,01 - 80 liter között HAJDU Z - 80 EK-1 zártrendszerű elektromos forróvíztároló, fali függőleges kivitelű, 80</t>
  </si>
  <si>
    <t>literes tűzzománcozott acél tartállyal, aktív anódos védelemmel, kombinált biztonsági szeleppel, 1,8 kW elektromos teljesítmény, Csz.: 2111815112</t>
  </si>
  <si>
    <t>82-009-6.1-0114531</t>
  </si>
  <si>
    <t>Kézmosó berendezés elhelyezése és bekötése, kifolyószelep, sarokszelep, szifontakaró és bűzelzáró nélkül, porcelán kivitelben BÁZIS porcelán kézmosó, 45 cm, 3 csaplyukkal, fúrt, 4145 45 01, fehér</t>
  </si>
  <si>
    <t>82-009-9.2.2.2-0319322</t>
  </si>
  <si>
    <t>Zuhanytálca vagy zuhanykabin elhelyezése és bekötése, zuhanytálca, csaptelep és szifon nélkül, acryl kivitelben 80 cm-es oldalhosszúság felett Radaway RODOS C 90 akryyl zuhanytálca  szögletes, 90x90x16 cm</t>
  </si>
  <si>
    <t>82-009-11.1.2.2-0110211</t>
  </si>
  <si>
    <t>WC csésze elhelyezése és bekötése, öblítőtartály, sarokszelep, WC ülőke,  nyomógomb nélkül, porcelánból, hátsókifolyású, mélyöblítésű kivitelben BÁZIS porcelán mélyöblítésű W.C. hátsó kifolyású, 4031 00 01, fehér</t>
  </si>
  <si>
    <t>82-009-12.1-0117096</t>
  </si>
  <si>
    <t>WC-csésze kiegészítő szerelvényeinek elhelyezése, WC-ülőke Alföldi WC-ülőke, 8780 95 01, fehér</t>
  </si>
  <si>
    <t>82-009-13.1-0121064</t>
  </si>
  <si>
    <t>WC öblítőtartály felszerelése és bekötése, falsík elé szerelhető, műanyag VALSIR Murex falon kívüli tartály, felső pozíció, 6-9 l öblítési mennyiséggel, kifolyó cső nélkül, Cikkszám: VS869001</t>
  </si>
  <si>
    <t>82-009-15.1.1-0111525</t>
  </si>
  <si>
    <t>Vizelde vagy piszoár berendezés elhelyezése, öblítőszelep, sarokszelep és bűzelzáró nélkül, porcelán, falra szerelhető vizelde BÁZIS porcelán vizelde, felső bekötésű, 4332 00 01, fehér</t>
  </si>
  <si>
    <t>82-009-16.2.1-0110903</t>
  </si>
  <si>
    <t>Vizelde kiegészítő elemei, öblítőszelep, nyomógombos MOFÉM automata vizelde öblítőszelep, Kód: 166-0008-00</t>
  </si>
  <si>
    <t>82-009-19.2.1-0318894</t>
  </si>
  <si>
    <t>Csaptelepek és szerelvényeinek felszerelése, zuhanycsaptelepek, fali zuhanycsaptelep TEKA Palma egykaros zuhanycsaptelep, zajcsökkentő elemekkel, zuhanyszettel, kód: 652320200</t>
  </si>
  <si>
    <t>82-009-19.3.2-0318891</t>
  </si>
  <si>
    <t>Csaptelepek és szerelvényeinek felszerelése, mosdócsaptelepek, álló illetve süllyesztett mosdócsaptelep TEKA Palma egykaros mosdócsaptelep, cascade kifolyócsővel, SLC perlátorral és vízmegtakarítási rendszerrel, leeresztő szelep nélkül, kód: 653460200</t>
  </si>
  <si>
    <t>Épületgépészeti szerelvények és berendezések szerelése</t>
  </si>
  <si>
    <t>92-003-4.3-0374000</t>
  </si>
  <si>
    <t>Kerti beton és kombinált beton építmények. Tűzrakóhelyek kialakítása előregyártott elemekből.</t>
  </si>
  <si>
    <t>Szabadtéri, szabadidő és sportlétesítmények</t>
  </si>
  <si>
    <t>Összesen:</t>
  </si>
  <si>
    <t xml:space="preserve">Név :Park utcai lőtér                  </t>
  </si>
  <si>
    <t xml:space="preserve">                                       </t>
  </si>
  <si>
    <t xml:space="preserve">Cím :1223 Budapest, Park u. 2.         </t>
  </si>
  <si>
    <t xml:space="preserve">A munka leírása:                       </t>
  </si>
  <si>
    <t xml:space="preserve"> Készítette   :                        </t>
  </si>
  <si>
    <t xml:space="preserve">Lőtér kiszolgáló épületek részleges felújítása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</si>
  <si>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</si>
  <si>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</si>
  <si>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</si>
  <si>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</si>
  <si>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</si>
  <si>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</si>
  <si>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</si>
  <si>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</si>
  <si>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Aláírás</t>
  </si>
  <si>
    <t xml:space="preserve"> Kelt:      2022.05                    </t>
  </si>
  <si>
    <t>2.1 anyag és díjköltség összesen nettó ajánlati ár (nettó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</si>
</sst>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13" xfId="0" applyFont="1" applyBorder="1" applyAlignment="1">
      <alignment vertical="top"/>
    </xf>
    <xf numFmtId="0" fontId="41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3">
      <selection activeCell="G26" sqref="G2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3"/>
      <c r="B1" s="19"/>
      <c r="C1" s="19"/>
      <c r="D1" s="19"/>
    </row>
    <row r="2" spans="1:4" s="14" customFormat="1" ht="15.75">
      <c r="A2" s="23"/>
      <c r="B2" s="19"/>
      <c r="C2" s="19"/>
      <c r="D2" s="19"/>
    </row>
    <row r="3" spans="1:4" s="14" customFormat="1" ht="15.75">
      <c r="A3" s="23"/>
      <c r="B3" s="19"/>
      <c r="C3" s="19"/>
      <c r="D3" s="19"/>
    </row>
    <row r="4" spans="1:4" ht="15.75">
      <c r="A4" s="18"/>
      <c r="B4" s="19"/>
      <c r="C4" s="19"/>
      <c r="D4" s="19"/>
    </row>
    <row r="5" spans="1:4" ht="15.75">
      <c r="A5" s="18"/>
      <c r="B5" s="19"/>
      <c r="C5" s="19"/>
      <c r="D5" s="19"/>
    </row>
    <row r="6" spans="1:4" ht="15.75">
      <c r="A6" s="18"/>
      <c r="B6" s="19"/>
      <c r="C6" s="19"/>
      <c r="D6" s="19"/>
    </row>
    <row r="7" spans="1:4" ht="15.75">
      <c r="A7" s="18"/>
      <c r="B7" s="19"/>
      <c r="C7" s="19"/>
      <c r="D7" s="19"/>
    </row>
    <row r="9" spans="1:3" ht="15.75">
      <c r="A9" s="10" t="s">
        <v>162</v>
      </c>
      <c r="C9" s="10" t="s">
        <v>163</v>
      </c>
    </row>
    <row r="10" spans="1:3" ht="15.75">
      <c r="A10" s="10" t="s">
        <v>163</v>
      </c>
      <c r="C10" s="10" t="s">
        <v>163</v>
      </c>
    </row>
    <row r="11" spans="1:3" ht="15.75">
      <c r="A11" s="10" t="s">
        <v>164</v>
      </c>
      <c r="C11" s="10" t="s">
        <v>177</v>
      </c>
    </row>
    <row r="12" spans="1:3" ht="15.75">
      <c r="A12" s="10" t="s">
        <v>163</v>
      </c>
      <c r="C12" s="10" t="s">
        <v>163</v>
      </c>
    </row>
    <row r="13" spans="1:3" ht="15.75">
      <c r="A13" s="10" t="s">
        <v>163</v>
      </c>
      <c r="C13" s="10" t="s">
        <v>163</v>
      </c>
    </row>
    <row r="14" spans="1:3" ht="15.75">
      <c r="A14" s="10" t="s">
        <v>163</v>
      </c>
      <c r="C14" s="10" t="s">
        <v>163</v>
      </c>
    </row>
    <row r="15" spans="1:3" ht="15.75">
      <c r="A15" s="10" t="s">
        <v>165</v>
      </c>
      <c r="C15" s="10" t="s">
        <v>166</v>
      </c>
    </row>
    <row r="16" ht="15.75">
      <c r="A16" s="10" t="s">
        <v>167</v>
      </c>
    </row>
    <row r="17" ht="15.75">
      <c r="A17" s="10" t="s">
        <v>168</v>
      </c>
    </row>
    <row r="18" ht="15.75">
      <c r="A18" s="10" t="s">
        <v>168</v>
      </c>
    </row>
    <row r="19" ht="15.75">
      <c r="A19" s="10" t="s">
        <v>169</v>
      </c>
    </row>
    <row r="20" ht="15.75">
      <c r="A20" s="10" t="s">
        <v>168</v>
      </c>
    </row>
    <row r="22" spans="1:4" ht="15.75">
      <c r="A22" s="20" t="s">
        <v>170</v>
      </c>
      <c r="B22" s="21"/>
      <c r="C22" s="21"/>
      <c r="D22" s="21"/>
    </row>
    <row r="23" spans="1:4" ht="15.75">
      <c r="A23" s="15" t="s">
        <v>171</v>
      </c>
      <c r="B23" s="15"/>
      <c r="C23" s="17" t="s">
        <v>172</v>
      </c>
      <c r="D23" s="17" t="s">
        <v>173</v>
      </c>
    </row>
    <row r="24" spans="1:4" ht="15.75">
      <c r="A24" s="15" t="s">
        <v>174</v>
      </c>
      <c r="B24" s="15"/>
      <c r="C24" s="15">
        <f>ROUND(SUM(Összesítő!B2:B16),0)</f>
        <v>0</v>
      </c>
      <c r="D24" s="15">
        <f>ROUND(SUM(Összesítő!C2:C16),0)</f>
        <v>0</v>
      </c>
    </row>
    <row r="25" spans="1:4" ht="15.75">
      <c r="A25" s="15" t="s">
        <v>175</v>
      </c>
      <c r="B25" s="15"/>
      <c r="C25" s="15">
        <f>ROUND(C24,0)</f>
        <v>0</v>
      </c>
      <c r="D25" s="15">
        <f>ROUND(D24,0)</f>
        <v>0</v>
      </c>
    </row>
    <row r="26" spans="1:4" ht="31.5">
      <c r="A26" s="25" t="s">
        <v>178</v>
      </c>
      <c r="B26" s="24"/>
      <c r="C26" s="26">
        <f>ROUND(C25+D25,0)</f>
        <v>0</v>
      </c>
      <c r="D26" s="26"/>
    </row>
    <row r="30" spans="2:3" ht="15.75">
      <c r="B30" s="22" t="s">
        <v>176</v>
      </c>
      <c r="C30" s="22"/>
    </row>
    <row r="32" ht="15.75">
      <c r="A32" s="16"/>
    </row>
    <row r="33" ht="15.75">
      <c r="A33" s="16"/>
    </row>
    <row r="34" ht="15.75">
      <c r="A34" s="16"/>
    </row>
  </sheetData>
  <sheetProtection/>
  <mergeCells count="10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B30:C30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79</v>
      </c>
      <c r="C2" s="1" t="s">
        <v>80</v>
      </c>
      <c r="D2" s="6">
        <v>1</v>
      </c>
      <c r="E2" s="1" t="s">
        <v>19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2" sqref="F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82</v>
      </c>
      <c r="C2" s="1" t="s">
        <v>83</v>
      </c>
      <c r="D2" s="6">
        <v>120</v>
      </c>
      <c r="E2" s="1" t="s">
        <v>29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84</v>
      </c>
      <c r="C4" s="1" t="s">
        <v>85</v>
      </c>
      <c r="D4" s="6">
        <v>120</v>
      </c>
      <c r="E4" s="1" t="s">
        <v>29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86</v>
      </c>
      <c r="C6" s="1" t="s">
        <v>87</v>
      </c>
      <c r="D6" s="6">
        <v>28</v>
      </c>
      <c r="E6" s="1" t="s">
        <v>29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88</v>
      </c>
      <c r="C8" s="2" t="s">
        <v>89</v>
      </c>
      <c r="D8" s="6">
        <v>148</v>
      </c>
      <c r="E8" s="1" t="s">
        <v>29</v>
      </c>
      <c r="H8" s="6">
        <f>ROUND(D8*F8,0)</f>
        <v>0</v>
      </c>
      <c r="I8" s="6">
        <f>ROUND(D8*G8,0)</f>
        <v>0</v>
      </c>
    </row>
    <row r="9" ht="12.75">
      <c r="C9" s="2" t="s">
        <v>90</v>
      </c>
    </row>
    <row r="11" spans="1:9" s="9" customFormat="1" ht="12.75">
      <c r="A11" s="7"/>
      <c r="B11" s="3"/>
      <c r="C11" s="3" t="s">
        <v>23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2" sqref="F2: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92</v>
      </c>
      <c r="C2" s="1" t="s">
        <v>93</v>
      </c>
      <c r="D2" s="6">
        <v>114</v>
      </c>
      <c r="E2" s="1" t="s">
        <v>29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94</v>
      </c>
      <c r="C4" s="2" t="s">
        <v>95</v>
      </c>
      <c r="D4" s="6">
        <v>114</v>
      </c>
      <c r="E4" s="1" t="s">
        <v>29</v>
      </c>
      <c r="H4" s="6">
        <f>ROUND(D4*F4,0)</f>
        <v>0</v>
      </c>
      <c r="I4" s="6">
        <f>ROUND(D4*G4,0)</f>
        <v>0</v>
      </c>
    </row>
    <row r="5" ht="63.75">
      <c r="C5" s="2" t="s">
        <v>96</v>
      </c>
    </row>
    <row r="7" spans="1:9" ht="38.25">
      <c r="A7" s="8">
        <v>3</v>
      </c>
      <c r="B7" s="1" t="s">
        <v>97</v>
      </c>
      <c r="C7" s="1" t="s">
        <v>98</v>
      </c>
      <c r="D7" s="6">
        <v>40</v>
      </c>
      <c r="E7" s="1" t="s">
        <v>19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23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2: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100</v>
      </c>
      <c r="C2" s="1" t="s">
        <v>101</v>
      </c>
      <c r="D2" s="6">
        <v>15</v>
      </c>
      <c r="E2" s="1" t="s">
        <v>19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102</v>
      </c>
      <c r="C4" s="1" t="s">
        <v>103</v>
      </c>
      <c r="D4" s="6">
        <v>10</v>
      </c>
      <c r="E4" s="1" t="s">
        <v>19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104</v>
      </c>
      <c r="C6" s="1" t="s">
        <v>105</v>
      </c>
      <c r="D6" s="6">
        <v>12</v>
      </c>
      <c r="E6" s="1" t="s">
        <v>19</v>
      </c>
      <c r="H6" s="6">
        <f>ROUND(D6*F6,0)</f>
        <v>0</v>
      </c>
      <c r="I6" s="6">
        <f>ROUND(D6*G6,0)</f>
        <v>0</v>
      </c>
    </row>
    <row r="8" spans="1:9" ht="102">
      <c r="A8" s="8">
        <v>4</v>
      </c>
      <c r="B8" s="1" t="s">
        <v>106</v>
      </c>
      <c r="C8" s="2" t="s">
        <v>107</v>
      </c>
      <c r="D8" s="6">
        <v>3</v>
      </c>
      <c r="E8" s="1" t="s">
        <v>19</v>
      </c>
      <c r="H8" s="6">
        <f>ROUND(D8*F8,0)</f>
        <v>0</v>
      </c>
      <c r="I8" s="6">
        <f>ROUND(D8*G8,0)</f>
        <v>0</v>
      </c>
    </row>
    <row r="9" ht="12.75">
      <c r="C9" s="2" t="s">
        <v>108</v>
      </c>
    </row>
    <row r="11" spans="1:9" ht="76.5">
      <c r="A11" s="8">
        <v>5</v>
      </c>
      <c r="B11" s="1" t="s">
        <v>109</v>
      </c>
      <c r="C11" s="1" t="s">
        <v>110</v>
      </c>
      <c r="D11" s="6">
        <v>10</v>
      </c>
      <c r="E11" s="1" t="s">
        <v>19</v>
      </c>
      <c r="H11" s="6">
        <f>ROUND(D11*F11,0)</f>
        <v>0</v>
      </c>
      <c r="I11" s="6">
        <f>ROUND(D11*G11,0)</f>
        <v>0</v>
      </c>
    </row>
    <row r="13" spans="1:9" ht="89.25">
      <c r="A13" s="8">
        <v>6</v>
      </c>
      <c r="B13" s="1" t="s">
        <v>111</v>
      </c>
      <c r="C13" s="2" t="s">
        <v>112</v>
      </c>
      <c r="D13" s="6">
        <v>10</v>
      </c>
      <c r="E13" s="1" t="s">
        <v>19</v>
      </c>
      <c r="H13" s="6">
        <f>ROUND(D13*F13,0)</f>
        <v>0</v>
      </c>
      <c r="I13" s="6">
        <f>ROUND(D13*G13,0)</f>
        <v>0</v>
      </c>
    </row>
    <row r="14" ht="76.5">
      <c r="C14" s="2" t="s">
        <v>113</v>
      </c>
    </row>
    <row r="16" spans="1:9" s="9" customFormat="1" ht="12.75">
      <c r="A16" s="7"/>
      <c r="B16" s="3"/>
      <c r="C16" s="3" t="s">
        <v>23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115</v>
      </c>
      <c r="C2" s="2" t="s">
        <v>116</v>
      </c>
      <c r="D2" s="6">
        <v>6</v>
      </c>
      <c r="E2" s="1" t="s">
        <v>19</v>
      </c>
      <c r="H2" s="6">
        <f>ROUND(D2*F2,0)</f>
        <v>0</v>
      </c>
      <c r="I2" s="6">
        <f>ROUND(D2*G2,0)</f>
        <v>0</v>
      </c>
    </row>
    <row r="3" ht="89.25">
      <c r="C3" s="2" t="s">
        <v>117</v>
      </c>
    </row>
    <row r="4" ht="51">
      <c r="C4" s="2" t="s">
        <v>118</v>
      </c>
    </row>
    <row r="6" spans="1:9" s="9" customFormat="1" ht="12.75">
      <c r="A6" s="7"/>
      <c r="B6" s="3"/>
      <c r="C6" s="3" t="s">
        <v>23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Megújuló energiahasznosító berendezések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2" sqref="F2: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120</v>
      </c>
      <c r="C2" s="2" t="s">
        <v>121</v>
      </c>
      <c r="D2" s="6">
        <v>16</v>
      </c>
      <c r="E2" s="1" t="s">
        <v>19</v>
      </c>
      <c r="H2" s="6">
        <f>ROUND(D2*F2,0)</f>
        <v>0</v>
      </c>
      <c r="I2" s="6">
        <f>ROUND(D2*G2,0)</f>
        <v>0</v>
      </c>
    </row>
    <row r="3" ht="51">
      <c r="C3" s="2" t="s">
        <v>122</v>
      </c>
    </row>
    <row r="5" spans="1:9" ht="102">
      <c r="A5" s="8">
        <v>2</v>
      </c>
      <c r="B5" s="1" t="s">
        <v>123</v>
      </c>
      <c r="C5" s="1" t="s">
        <v>124</v>
      </c>
      <c r="D5" s="6">
        <v>16</v>
      </c>
      <c r="E5" s="1" t="s">
        <v>19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23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csővezeték szerelése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2" sqref="F2:G3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126</v>
      </c>
      <c r="C2" s="1" t="s">
        <v>127</v>
      </c>
      <c r="D2" s="6">
        <v>3</v>
      </c>
      <c r="E2" s="1" t="s">
        <v>19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128</v>
      </c>
      <c r="C4" s="1" t="s">
        <v>129</v>
      </c>
      <c r="D4" s="6">
        <v>8</v>
      </c>
      <c r="E4" s="1" t="s">
        <v>19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130</v>
      </c>
      <c r="C6" s="1" t="s">
        <v>131</v>
      </c>
      <c r="D6" s="6">
        <v>2</v>
      </c>
      <c r="E6" s="1" t="s">
        <v>19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132</v>
      </c>
      <c r="C8" s="1" t="s">
        <v>133</v>
      </c>
      <c r="D8" s="6">
        <v>8</v>
      </c>
      <c r="E8" s="1" t="s">
        <v>19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134</v>
      </c>
      <c r="C10" s="1" t="s">
        <v>135</v>
      </c>
      <c r="D10" s="6">
        <v>3</v>
      </c>
      <c r="E10" s="1" t="s">
        <v>19</v>
      </c>
      <c r="H10" s="6">
        <f>ROUND(D10*F10,0)</f>
        <v>0</v>
      </c>
      <c r="I10" s="6">
        <f>ROUND(D10*G10,0)</f>
        <v>0</v>
      </c>
    </row>
    <row r="12" spans="1:9" ht="89.25">
      <c r="A12" s="8">
        <v>6</v>
      </c>
      <c r="B12" s="1" t="s">
        <v>136</v>
      </c>
      <c r="C12" s="2" t="s">
        <v>137</v>
      </c>
      <c r="D12" s="6">
        <v>1</v>
      </c>
      <c r="E12" s="1" t="s">
        <v>19</v>
      </c>
      <c r="H12" s="6">
        <f>ROUND(D12*F12,0)</f>
        <v>0</v>
      </c>
      <c r="I12" s="6">
        <f>ROUND(D12*G12,0)</f>
        <v>0</v>
      </c>
    </row>
    <row r="13" ht="51">
      <c r="C13" s="2" t="s">
        <v>138</v>
      </c>
    </row>
    <row r="15" spans="1:9" ht="76.5">
      <c r="A15" s="8">
        <v>7</v>
      </c>
      <c r="B15" s="1" t="s">
        <v>139</v>
      </c>
      <c r="C15" s="1" t="s">
        <v>140</v>
      </c>
      <c r="D15" s="6">
        <v>3</v>
      </c>
      <c r="E15" s="1" t="s">
        <v>19</v>
      </c>
      <c r="H15" s="6">
        <f>ROUND(D15*F15,0)</f>
        <v>0</v>
      </c>
      <c r="I15" s="6">
        <f>ROUND(D15*G15,0)</f>
        <v>0</v>
      </c>
    </row>
    <row r="17" spans="1:9" ht="76.5">
      <c r="A17" s="8">
        <v>8</v>
      </c>
      <c r="B17" s="1" t="s">
        <v>141</v>
      </c>
      <c r="C17" s="1" t="s">
        <v>142</v>
      </c>
      <c r="D17" s="6">
        <v>3</v>
      </c>
      <c r="E17" s="1" t="s">
        <v>19</v>
      </c>
      <c r="H17" s="6">
        <f>ROUND(D17*F17,0)</f>
        <v>0</v>
      </c>
      <c r="I17" s="6">
        <f>ROUND(D17*G17,0)</f>
        <v>0</v>
      </c>
    </row>
    <row r="19" spans="1:9" ht="76.5">
      <c r="A19" s="8">
        <v>9</v>
      </c>
      <c r="B19" s="1" t="s">
        <v>143</v>
      </c>
      <c r="C19" s="1" t="s">
        <v>144</v>
      </c>
      <c r="D19" s="6">
        <v>8</v>
      </c>
      <c r="E19" s="1" t="s">
        <v>19</v>
      </c>
      <c r="H19" s="6">
        <f>ROUND(D19*F19,0)</f>
        <v>0</v>
      </c>
      <c r="I19" s="6">
        <f>ROUND(D19*G19,0)</f>
        <v>0</v>
      </c>
    </row>
    <row r="21" spans="1:9" ht="38.25">
      <c r="A21" s="8">
        <v>10</v>
      </c>
      <c r="B21" s="1" t="s">
        <v>145</v>
      </c>
      <c r="C21" s="1" t="s">
        <v>146</v>
      </c>
      <c r="D21" s="6">
        <v>8</v>
      </c>
      <c r="E21" s="1" t="s">
        <v>19</v>
      </c>
      <c r="H21" s="6">
        <f>ROUND(D21*F21,0)</f>
        <v>0</v>
      </c>
      <c r="I21" s="6">
        <f>ROUND(D21*G21,0)</f>
        <v>0</v>
      </c>
    </row>
    <row r="23" spans="1:9" ht="63.75">
      <c r="A23" s="8">
        <v>11</v>
      </c>
      <c r="B23" s="1" t="s">
        <v>147</v>
      </c>
      <c r="C23" s="1" t="s">
        <v>148</v>
      </c>
      <c r="D23" s="6">
        <v>8</v>
      </c>
      <c r="E23" s="1" t="s">
        <v>19</v>
      </c>
      <c r="H23" s="6">
        <f>ROUND(D23*F23,0)</f>
        <v>0</v>
      </c>
      <c r="I23" s="6">
        <f>ROUND(D23*G23,0)</f>
        <v>0</v>
      </c>
    </row>
    <row r="25" spans="1:9" ht="63.75">
      <c r="A25" s="8">
        <v>12</v>
      </c>
      <c r="B25" s="1" t="s">
        <v>149</v>
      </c>
      <c r="C25" s="1" t="s">
        <v>150</v>
      </c>
      <c r="D25" s="6">
        <v>2</v>
      </c>
      <c r="E25" s="1" t="s">
        <v>19</v>
      </c>
      <c r="H25" s="6">
        <f>ROUND(D25*F25,0)</f>
        <v>0</v>
      </c>
      <c r="I25" s="6">
        <f>ROUND(D25*G25,0)</f>
        <v>0</v>
      </c>
    </row>
    <row r="27" spans="1:9" ht="38.25">
      <c r="A27" s="8">
        <v>13</v>
      </c>
      <c r="B27" s="1" t="s">
        <v>151</v>
      </c>
      <c r="C27" s="1" t="s">
        <v>152</v>
      </c>
      <c r="D27" s="6">
        <v>2</v>
      </c>
      <c r="E27" s="1" t="s">
        <v>19</v>
      </c>
      <c r="H27" s="6">
        <f>ROUND(D27*F27,0)</f>
        <v>0</v>
      </c>
      <c r="I27" s="6">
        <f>ROUND(D27*G27,0)</f>
        <v>0</v>
      </c>
    </row>
    <row r="29" spans="1:9" ht="63.75">
      <c r="A29" s="8">
        <v>14</v>
      </c>
      <c r="B29" s="1" t="s">
        <v>153</v>
      </c>
      <c r="C29" s="1" t="s">
        <v>154</v>
      </c>
      <c r="D29" s="6">
        <v>3</v>
      </c>
      <c r="E29" s="1" t="s">
        <v>19</v>
      </c>
      <c r="H29" s="6">
        <f>ROUND(D29*F29,0)</f>
        <v>0</v>
      </c>
      <c r="I29" s="6">
        <f>ROUND(D29*G29,0)</f>
        <v>0</v>
      </c>
    </row>
    <row r="31" spans="1:9" ht="89.25">
      <c r="A31" s="8">
        <v>15</v>
      </c>
      <c r="B31" s="1" t="s">
        <v>155</v>
      </c>
      <c r="C31" s="1" t="s">
        <v>156</v>
      </c>
      <c r="D31" s="6">
        <v>3</v>
      </c>
      <c r="E31" s="1" t="s">
        <v>19</v>
      </c>
      <c r="H31" s="6">
        <f>ROUND(D31*F31,0)</f>
        <v>0</v>
      </c>
      <c r="I31" s="6">
        <f>ROUND(D31*G31,0)</f>
        <v>0</v>
      </c>
    </row>
    <row r="33" spans="1:9" s="9" customFormat="1" ht="12.75">
      <c r="A33" s="7"/>
      <c r="B33" s="3"/>
      <c r="C33" s="3" t="s">
        <v>23</v>
      </c>
      <c r="D33" s="5"/>
      <c r="E33" s="3"/>
      <c r="F33" s="5"/>
      <c r="G33" s="5"/>
      <c r="H33" s="5">
        <f>ROUND(SUM(H2:H32),0)</f>
        <v>0</v>
      </c>
      <c r="I33" s="5">
        <f>ROUND(SUM(I2:I32),0)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158</v>
      </c>
      <c r="C2" s="1" t="s">
        <v>159</v>
      </c>
      <c r="D2" s="6">
        <v>2</v>
      </c>
      <c r="E2" s="1" t="s">
        <v>19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Szabadtéri, szabadidő és sportlétesítmények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24</v>
      </c>
      <c r="B2" s="11">
        <f>'Irtás, föld- és sziklamunka'!H11</f>
        <v>0</v>
      </c>
      <c r="C2" s="11">
        <f>'Irtás, föld- és sziklamunka'!I11</f>
        <v>0</v>
      </c>
    </row>
    <row r="3" spans="1:3" ht="15.75">
      <c r="A3" s="11" t="s">
        <v>27</v>
      </c>
      <c r="B3" s="11">
        <f>Síkalapozás!H4</f>
        <v>0</v>
      </c>
      <c r="C3" s="11">
        <f>Síkalapozás!I4</f>
        <v>0</v>
      </c>
    </row>
    <row r="4" spans="1:3" ht="31.5">
      <c r="A4" s="11" t="s">
        <v>31</v>
      </c>
      <c r="B4" s="11">
        <f>'Fém- és könnyű épületszerkezet '!H4</f>
        <v>0</v>
      </c>
      <c r="C4" s="11">
        <f>'Fém- és könnyű épületszerkezet '!I4</f>
        <v>0</v>
      </c>
    </row>
    <row r="5" spans="1:3" ht="15.75">
      <c r="A5" s="11" t="s">
        <v>37</v>
      </c>
      <c r="B5" s="11">
        <f>Ácsmunka!H6</f>
        <v>0</v>
      </c>
      <c r="C5" s="11">
        <f>Ácsmunka!I6</f>
        <v>0</v>
      </c>
    </row>
    <row r="6" spans="1:3" ht="15.75">
      <c r="A6" s="11" t="s">
        <v>41</v>
      </c>
      <c r="B6" s="11">
        <f>Szárazépítés!H5</f>
        <v>0</v>
      </c>
      <c r="C6" s="11">
        <f>Szárazépítés!I5</f>
        <v>0</v>
      </c>
    </row>
    <row r="7" spans="1:3" ht="31.5">
      <c r="A7" s="11" t="s">
        <v>55</v>
      </c>
      <c r="B7" s="11">
        <f>'Hideg- és melegburkolatok készí'!H16</f>
        <v>0</v>
      </c>
      <c r="C7" s="11">
        <f>'Hideg- és melegburkolatok készí'!I16</f>
        <v>0</v>
      </c>
    </row>
    <row r="8" spans="1:3" ht="15.75">
      <c r="A8" s="11" t="s">
        <v>78</v>
      </c>
      <c r="B8" s="11">
        <f>'Fa- és műanyag szerkezet elhely'!H23</f>
        <v>0</v>
      </c>
      <c r="C8" s="11">
        <f>'Fa- és műanyag szerkezet elhely'!I23</f>
        <v>0</v>
      </c>
    </row>
    <row r="9" spans="1:3" ht="31.5">
      <c r="A9" s="11" t="s">
        <v>81</v>
      </c>
      <c r="B9" s="11">
        <f>'Fém nyílászáró és épületlakatos'!H4</f>
        <v>0</v>
      </c>
      <c r="C9" s="11">
        <f>'Fém nyílászáró és épületlakatos'!I4</f>
        <v>0</v>
      </c>
    </row>
    <row r="10" spans="1:3" ht="15.75">
      <c r="A10" s="11" t="s">
        <v>91</v>
      </c>
      <c r="B10" s="11">
        <f>Felületképzés!H11</f>
        <v>0</v>
      </c>
      <c r="C10" s="11">
        <f>Felületképzés!I11</f>
        <v>0</v>
      </c>
    </row>
    <row r="11" spans="1:3" ht="15.75">
      <c r="A11" s="11" t="s">
        <v>99</v>
      </c>
      <c r="B11" s="11">
        <f>Szigetelés!H9</f>
        <v>0</v>
      </c>
      <c r="C11" s="11">
        <f>Szigetelés!I9</f>
        <v>0</v>
      </c>
    </row>
    <row r="12" spans="1:3" ht="31.5">
      <c r="A12" s="11" t="s">
        <v>114</v>
      </c>
      <c r="B12" s="11">
        <f>'Elektromosenergia-ellátás, vill'!H16</f>
        <v>0</v>
      </c>
      <c r="C12" s="11">
        <f>'Elektromosenergia-ellátás, vill'!I16</f>
        <v>0</v>
      </c>
    </row>
    <row r="13" spans="1:3" ht="31.5">
      <c r="A13" s="11" t="s">
        <v>119</v>
      </c>
      <c r="B13" s="11">
        <f>'Megújuló energiahasznosító bere'!H6</f>
        <v>0</v>
      </c>
      <c r="C13" s="11">
        <f>'Megújuló energiahasznosító bere'!I6</f>
        <v>0</v>
      </c>
    </row>
    <row r="14" spans="1:3" ht="15.75">
      <c r="A14" s="11" t="s">
        <v>125</v>
      </c>
      <c r="B14" s="11">
        <f>'Épületgépészeti csővezeték szer'!H7</f>
        <v>0</v>
      </c>
      <c r="C14" s="11">
        <f>'Épületgépészeti csővezeték szer'!I7</f>
        <v>0</v>
      </c>
    </row>
    <row r="15" spans="1:3" ht="31.5">
      <c r="A15" s="11" t="s">
        <v>157</v>
      </c>
      <c r="B15" s="11">
        <f>'Épületgépészeti szerelvények és'!H33</f>
        <v>0</v>
      </c>
      <c r="C15" s="11">
        <f>'Épületgépészeti szerelvények és'!I33</f>
        <v>0</v>
      </c>
    </row>
    <row r="16" spans="1:3" ht="31.5">
      <c r="A16" s="11" t="s">
        <v>160</v>
      </c>
      <c r="B16" s="11">
        <f>'Szabadtéri, szabadidő és sportl'!H4</f>
        <v>0</v>
      </c>
      <c r="C16" s="11">
        <f>'Szabadtéri, szabadidő és sportl'!I4</f>
        <v>0</v>
      </c>
    </row>
    <row r="17" spans="1:3" s="12" customFormat="1" ht="15.75">
      <c r="A17" s="12" t="s">
        <v>161</v>
      </c>
      <c r="B17" s="12">
        <f>ROUND(SUM(B2:B16),0)</f>
        <v>0</v>
      </c>
      <c r="C17" s="12">
        <f>ROUND(SUM(C2:C16),0)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2" sqref="F2: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1" t="s">
        <v>14</v>
      </c>
      <c r="D2" s="6">
        <v>5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15</v>
      </c>
      <c r="C4" s="2" t="s">
        <v>16</v>
      </c>
      <c r="D4" s="6">
        <v>1</v>
      </c>
      <c r="E4" s="1" t="s">
        <v>13</v>
      </c>
      <c r="H4" s="6">
        <f>ROUND(D4*F4,0)</f>
        <v>0</v>
      </c>
      <c r="I4" s="6">
        <f>ROUND(D4*G4,0)</f>
        <v>0</v>
      </c>
    </row>
    <row r="5" ht="12.75">
      <c r="C5" s="2" t="s">
        <v>17</v>
      </c>
    </row>
    <row r="7" spans="1:9" ht="38.25">
      <c r="A7" s="8">
        <v>3</v>
      </c>
      <c r="B7" s="1" t="s">
        <v>18</v>
      </c>
      <c r="C7" s="1" t="s">
        <v>20</v>
      </c>
      <c r="D7" s="6">
        <v>2</v>
      </c>
      <c r="E7" s="1" t="s">
        <v>19</v>
      </c>
      <c r="H7" s="6">
        <f>ROUND(D7*F7,0)</f>
        <v>0</v>
      </c>
      <c r="I7" s="6">
        <f>ROUND(D7*G7,0)</f>
        <v>0</v>
      </c>
    </row>
    <row r="9" spans="1:9" ht="51">
      <c r="A9" s="8">
        <v>4</v>
      </c>
      <c r="B9" s="1" t="s">
        <v>21</v>
      </c>
      <c r="C9" s="1" t="s">
        <v>22</v>
      </c>
      <c r="D9" s="6">
        <v>12</v>
      </c>
      <c r="E9" s="1" t="s">
        <v>13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23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25</v>
      </c>
      <c r="C2" s="1" t="s">
        <v>26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28</v>
      </c>
      <c r="C2" s="1" t="s">
        <v>30</v>
      </c>
      <c r="D2" s="6">
        <v>20</v>
      </c>
      <c r="E2" s="1" t="s">
        <v>29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Fém- és könnyű épületszerkezet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32</v>
      </c>
      <c r="C2" s="1" t="s">
        <v>34</v>
      </c>
      <c r="D2" s="6">
        <v>285</v>
      </c>
      <c r="E2" s="1" t="s">
        <v>33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35</v>
      </c>
      <c r="C4" s="1" t="s">
        <v>36</v>
      </c>
      <c r="D4" s="6">
        <v>285</v>
      </c>
      <c r="E4" s="1" t="s">
        <v>29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Ácsmunka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38</v>
      </c>
      <c r="C2" s="2" t="s">
        <v>39</v>
      </c>
      <c r="D2" s="6">
        <v>28</v>
      </c>
      <c r="E2" s="1" t="s">
        <v>29</v>
      </c>
      <c r="H2" s="6">
        <f>ROUND(D2*F2,0)</f>
        <v>0</v>
      </c>
      <c r="I2" s="6">
        <f>ROUND(D2*G2,0)</f>
        <v>0</v>
      </c>
    </row>
    <row r="3" ht="38.25">
      <c r="C3" s="2" t="s">
        <v>40</v>
      </c>
    </row>
    <row r="5" spans="1:9" s="9" customFormat="1" ht="12.75">
      <c r="A5" s="7"/>
      <c r="B5" s="3"/>
      <c r="C5" s="3" t="s">
        <v>23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Szárazépítés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2: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42</v>
      </c>
      <c r="C2" s="1" t="s">
        <v>43</v>
      </c>
      <c r="D2" s="6">
        <v>31</v>
      </c>
      <c r="E2" s="1" t="s">
        <v>29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44</v>
      </c>
      <c r="C4" s="1" t="s">
        <v>45</v>
      </c>
      <c r="D4" s="6">
        <v>82</v>
      </c>
      <c r="E4" s="1" t="s">
        <v>29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46</v>
      </c>
      <c r="C6" s="1" t="s">
        <v>47</v>
      </c>
      <c r="D6" s="6">
        <v>31</v>
      </c>
      <c r="E6" s="1" t="s">
        <v>29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48</v>
      </c>
      <c r="C8" s="1" t="s">
        <v>49</v>
      </c>
      <c r="D8" s="6">
        <v>31</v>
      </c>
      <c r="E8" s="1" t="s">
        <v>29</v>
      </c>
      <c r="H8" s="6">
        <f>ROUND(D8*F8,0)</f>
        <v>0</v>
      </c>
      <c r="I8" s="6">
        <f>ROUND(D8*G8,0)</f>
        <v>0</v>
      </c>
    </row>
    <row r="10" spans="1:9" ht="102">
      <c r="A10" s="8">
        <v>5</v>
      </c>
      <c r="B10" s="1" t="s">
        <v>50</v>
      </c>
      <c r="C10" s="2" t="s">
        <v>51</v>
      </c>
      <c r="D10" s="6">
        <v>82</v>
      </c>
      <c r="E10" s="1" t="s">
        <v>29</v>
      </c>
      <c r="H10" s="6">
        <f>ROUND(D10*F10,0)</f>
        <v>0</v>
      </c>
      <c r="I10" s="6">
        <f>ROUND(D10*G10,0)</f>
        <v>0</v>
      </c>
    </row>
    <row r="11" ht="12.75">
      <c r="C11" s="2" t="s">
        <v>52</v>
      </c>
    </row>
    <row r="13" spans="1:9" ht="89.25">
      <c r="A13" s="8">
        <v>6</v>
      </c>
      <c r="B13" s="1" t="s">
        <v>53</v>
      </c>
      <c r="C13" s="2" t="s">
        <v>54</v>
      </c>
      <c r="D13" s="6">
        <v>31</v>
      </c>
      <c r="E13" s="1" t="s">
        <v>29</v>
      </c>
      <c r="H13" s="6">
        <f>ROUND(D13*F13,0)</f>
        <v>0</v>
      </c>
      <c r="I13" s="6">
        <f>ROUND(D13*G13,0)</f>
        <v>0</v>
      </c>
    </row>
    <row r="14" ht="12.75">
      <c r="C14" s="2" t="s">
        <v>52</v>
      </c>
    </row>
    <row r="16" spans="1:9" s="9" customFormat="1" ht="12.75">
      <c r="A16" s="7"/>
      <c r="B16" s="3"/>
      <c r="C16" s="3" t="s">
        <v>23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" sqref="F2:G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56</v>
      </c>
      <c r="C2" s="1" t="s">
        <v>58</v>
      </c>
      <c r="D2" s="6">
        <v>9.45</v>
      </c>
      <c r="E2" s="1" t="s">
        <v>57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59</v>
      </c>
      <c r="C4" s="1" t="s">
        <v>60</v>
      </c>
      <c r="D4" s="6">
        <v>14.13</v>
      </c>
      <c r="E4" s="1" t="s">
        <v>57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61</v>
      </c>
      <c r="C6" s="2" t="s">
        <v>62</v>
      </c>
      <c r="D6" s="6">
        <v>8</v>
      </c>
      <c r="E6" s="1" t="s">
        <v>19</v>
      </c>
      <c r="H6" s="6">
        <f>ROUND(D6*F6,0)</f>
        <v>0</v>
      </c>
      <c r="I6" s="6">
        <f>ROUND(D6*G6,0)</f>
        <v>0</v>
      </c>
    </row>
    <row r="7" ht="12.75">
      <c r="C7" s="2" t="s">
        <v>63</v>
      </c>
    </row>
    <row r="9" spans="1:9" ht="89.25">
      <c r="A9" s="8">
        <v>4</v>
      </c>
      <c r="B9" s="1" t="s">
        <v>64</v>
      </c>
      <c r="C9" s="2" t="s">
        <v>62</v>
      </c>
      <c r="D9" s="6">
        <v>5</v>
      </c>
      <c r="E9" s="1" t="s">
        <v>19</v>
      </c>
      <c r="H9" s="6">
        <f>ROUND(D9*F9,0)</f>
        <v>0</v>
      </c>
      <c r="I9" s="6">
        <f>ROUND(D9*G9,0)</f>
        <v>0</v>
      </c>
    </row>
    <row r="10" ht="12.75">
      <c r="C10" s="2" t="s">
        <v>65</v>
      </c>
    </row>
    <row r="12" spans="1:9" ht="89.25">
      <c r="A12" s="8">
        <v>5</v>
      </c>
      <c r="B12" s="1" t="s">
        <v>66</v>
      </c>
      <c r="C12" s="2" t="s">
        <v>67</v>
      </c>
      <c r="D12" s="6">
        <v>1</v>
      </c>
      <c r="E12" s="1" t="s">
        <v>19</v>
      </c>
      <c r="H12" s="6">
        <f>ROUND(D12*F12,0)</f>
        <v>0</v>
      </c>
      <c r="I12" s="6">
        <f>ROUND(D12*G12,0)</f>
        <v>0</v>
      </c>
    </row>
    <row r="13" ht="38.25">
      <c r="C13" s="2" t="s">
        <v>68</v>
      </c>
    </row>
    <row r="15" spans="1:9" ht="102">
      <c r="A15" s="8">
        <v>6</v>
      </c>
      <c r="B15" s="1" t="s">
        <v>69</v>
      </c>
      <c r="C15" s="2" t="s">
        <v>70</v>
      </c>
      <c r="D15" s="6">
        <v>2</v>
      </c>
      <c r="E15" s="1" t="s">
        <v>19</v>
      </c>
      <c r="H15" s="6">
        <f>ROUND(D15*F15,0)</f>
        <v>0</v>
      </c>
      <c r="I15" s="6">
        <f>ROUND(D15*G15,0)</f>
        <v>0</v>
      </c>
    </row>
    <row r="16" ht="25.5">
      <c r="C16" s="2" t="s">
        <v>71</v>
      </c>
    </row>
    <row r="18" spans="1:9" ht="89.25">
      <c r="A18" s="8">
        <v>7</v>
      </c>
      <c r="B18" s="1" t="s">
        <v>72</v>
      </c>
      <c r="C18" s="2" t="s">
        <v>73</v>
      </c>
      <c r="D18" s="6">
        <v>3</v>
      </c>
      <c r="E18" s="1" t="s">
        <v>19</v>
      </c>
      <c r="H18" s="6">
        <f>ROUND(D18*F18,0)</f>
        <v>0</v>
      </c>
      <c r="I18" s="6">
        <f>ROUND(D18*G18,0)</f>
        <v>0</v>
      </c>
    </row>
    <row r="19" ht="51">
      <c r="C19" s="2" t="s">
        <v>74</v>
      </c>
    </row>
    <row r="21" spans="1:9" ht="76.5">
      <c r="A21" s="8">
        <v>8</v>
      </c>
      <c r="B21" s="1" t="s">
        <v>75</v>
      </c>
      <c r="C21" s="1" t="s">
        <v>77</v>
      </c>
      <c r="D21" s="6">
        <v>4</v>
      </c>
      <c r="E21" s="1" t="s">
        <v>76</v>
      </c>
      <c r="H21" s="6">
        <f>ROUND(D21*F21,0)</f>
        <v>0</v>
      </c>
      <c r="I21" s="6">
        <f>ROUND(D21*G21,0)</f>
        <v>0</v>
      </c>
    </row>
    <row r="23" spans="1:9" s="9" customFormat="1" ht="12.75">
      <c r="A23" s="7"/>
      <c r="B23" s="3"/>
      <c r="C23" s="3" t="s">
        <v>23</v>
      </c>
      <c r="D23" s="5"/>
      <c r="E23" s="3"/>
      <c r="F23" s="5"/>
      <c r="G23" s="5"/>
      <c r="H23" s="5">
        <f>ROUND(SUM(H2:H22),0)</f>
        <v>0</v>
      </c>
      <c r="I23" s="5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Wendl György</cp:lastModifiedBy>
  <dcterms:created xsi:type="dcterms:W3CDTF">2022-05-17T12:12:38Z</dcterms:created>
  <dcterms:modified xsi:type="dcterms:W3CDTF">2022-05-24T10:23:39Z</dcterms:modified>
  <cp:category/>
  <cp:version/>
  <cp:contentType/>
  <cp:contentStatus/>
</cp:coreProperties>
</file>